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30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0" i="10" l="1"/>
  <c r="J66" i="10" l="1"/>
  <c r="J24" i="10"/>
  <c r="J156" i="10" l="1"/>
  <c r="J126" i="10"/>
  <c r="J96" i="10"/>
  <c r="J78" i="10"/>
  <c r="J30" i="10"/>
  <c r="J174" i="10"/>
  <c r="J264" i="10"/>
  <c r="G278" i="10"/>
  <c r="I278" i="10"/>
  <c r="K278" i="10"/>
  <c r="L278" i="10"/>
  <c r="J132" i="10"/>
  <c r="L156" i="10" l="1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J278" i="10" s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l="1"/>
  <c r="H278" i="10"/>
  <c r="H279" i="10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F278" i="10" l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<sst xmlns="http://schemas.openxmlformats.org/spreadsheetml/2006/main" count="448" uniqueCount="128">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</sst>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9;%2012.12.2023\2025\&#1041;&#1102;&#1076;&#1078;&#1077;&#1090;%20&#1044;&#1043;&#1061;\&#1055;&#1077;&#1088;&#1077;&#1088;&#1072;&#1089;&#1087;&#1088;&#1077;&#1076;&#1077;&#1083;&#1077;&#1085;&#1080;&#1077;\&#1055;&#1077;&#1088;&#1077;&#1076;&#1074;&#1080;&#1078;&#1082;&#1072;%20&#1101;&#1082;&#1086;&#1085;&#1086;&#1084;&#1080;&#1080;%20&#1087;&#1086;%20&#1080;&#1090;&#1086;&#1075;&#1072;&#1084;%20&#1085;&#1077;&#1079;&#1072;&#1082;&#1083;&#1102;&#1095;&#1077;&#1085;&#1080;&#1103;%20&#1082;&#1086;&#1085;&#1090;&#1088;&#1072;&#1082;&#1090;&#1086;&#1074;\&#1055;&#1077;&#1088;&#1077;&#1076;&#1074;&#1080;&#1078;&#1082;&#1072;%20&#1087;&#1086;%20&#1080;&#1090;&#1086;&#1075;&#1072;&#1084;%20&#1075;&#1086;&#1076;&#1072;\&#1055;&#1077;&#1088;&#1077;&#1076;&#1074;&#1080;&#1078;&#1082;&#1072;%202\&#1091;&#1090;&#1074;&#1077;&#1088;&#1078;&#1076;&#1077;&#1085;&#1080;&#1077;%20&#1084;&#1091;&#1085;%20&#1087;&#1088;&#1086;&#1075;&#1088;&#1072;&#1084;&#1084;&#1099;%20&#1085;&#1072;%202024\&#1046;&#1050;&#1061;\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69" activePane="bottomRight" state="frozen"/>
      <selection pane="topRight" activeCell="F1" sqref="F1"/>
      <selection pane="bottomLeft" activeCell="A8" sqref="A8"/>
      <selection pane="bottomRight" activeCell="L82" sqref="L82"/>
    </sheetView>
  </sheetViews>
  <sheetFormatPr defaultColWidth="9.140625" defaultRowHeight="15" x14ac:dyDescent="0.25"/>
  <cols>
    <col min="1" max="1" width="6.28515625" style="5" customWidth="1"/>
    <col min="2" max="2" width="51.7109375" style="4" customWidth="1"/>
    <col min="3" max="3" width="8.5703125" style="6" customWidth="1"/>
    <col min="4" max="4" width="19.28515625" style="4" customWidth="1"/>
    <col min="5" max="5" width="25.140625" style="4" customWidth="1"/>
    <col min="6" max="7" width="20.85546875" style="4" bestFit="1" customWidth="1"/>
    <col min="8" max="8" width="19.5703125" style="4" bestFit="1" customWidth="1"/>
    <col min="9" max="9" width="18.7109375" style="5" bestFit="1" customWidth="1"/>
    <col min="10" max="10" width="19.5703125" style="93" bestFit="1" customWidth="1"/>
    <col min="11" max="11" width="19.5703125" style="5" customWidth="1"/>
    <col min="12" max="12" width="19.5703125" style="1" bestFit="1" customWidth="1"/>
    <col min="13" max="13" width="19.5703125" style="1" hidden="1" customWidth="1"/>
    <col min="14" max="14" width="14.28515625" style="1" bestFit="1" customWidth="1"/>
    <col min="15" max="16384" width="9.140625" style="1"/>
  </cols>
  <sheetData>
    <row r="1" spans="1:13" x14ac:dyDescent="0.25">
      <c r="G1" s="136" t="s">
        <v>109</v>
      </c>
      <c r="H1" s="136"/>
      <c r="I1" s="136"/>
      <c r="J1" s="136"/>
      <c r="K1" s="136"/>
      <c r="L1" s="136"/>
    </row>
    <row r="2" spans="1:13" ht="68.25" customHeight="1" x14ac:dyDescent="0.25">
      <c r="G2" s="136" t="s">
        <v>106</v>
      </c>
      <c r="H2" s="136"/>
      <c r="I2" s="136"/>
      <c r="J2" s="136"/>
      <c r="K2" s="136"/>
      <c r="L2" s="136"/>
    </row>
    <row r="3" spans="1:13" ht="7.5" customHeight="1" x14ac:dyDescent="0.25">
      <c r="G3" s="7"/>
      <c r="H3" s="7"/>
      <c r="I3" s="7"/>
      <c r="J3" s="76"/>
      <c r="K3" s="7"/>
      <c r="L3" s="7"/>
      <c r="M3" s="7"/>
    </row>
    <row r="4" spans="1:13" ht="35.25" customHeight="1" thickBot="1" x14ac:dyDescent="0.3">
      <c r="A4" s="145" t="s">
        <v>55</v>
      </c>
      <c r="B4" s="146"/>
      <c r="C4" s="146"/>
      <c r="D4" s="146"/>
      <c r="E4" s="146"/>
      <c r="F4" s="146"/>
      <c r="G4" s="146"/>
      <c r="H4" s="146"/>
      <c r="I4" s="146"/>
      <c r="J4" s="146"/>
      <c r="K4" s="8"/>
    </row>
    <row r="5" spans="1:13" ht="39.75" customHeight="1" thickTop="1" x14ac:dyDescent="0.25">
      <c r="A5" s="147" t="s">
        <v>6</v>
      </c>
      <c r="B5" s="150" t="s">
        <v>15</v>
      </c>
      <c r="C5" s="150" t="s">
        <v>0</v>
      </c>
      <c r="D5" s="149" t="s">
        <v>14</v>
      </c>
      <c r="E5" s="152" t="s">
        <v>7</v>
      </c>
      <c r="F5" s="149" t="s">
        <v>8</v>
      </c>
      <c r="G5" s="165" t="s">
        <v>107</v>
      </c>
      <c r="H5" s="166"/>
      <c r="I5" s="166"/>
      <c r="J5" s="166"/>
      <c r="K5" s="166"/>
      <c r="L5" s="166"/>
      <c r="M5" s="166"/>
    </row>
    <row r="6" spans="1:13" ht="26.25" customHeight="1" thickBot="1" x14ac:dyDescent="0.3">
      <c r="A6" s="148"/>
      <c r="B6" s="151"/>
      <c r="C6" s="151"/>
      <c r="D6" s="111"/>
      <c r="E6" s="153"/>
      <c r="F6" s="111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6.5" thickTop="1" thickBot="1" x14ac:dyDescent="0.3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.75" thickTop="1" x14ac:dyDescent="0.25">
      <c r="A8" s="142" t="s">
        <v>64</v>
      </c>
      <c r="B8" s="173" t="s">
        <v>63</v>
      </c>
      <c r="C8" s="121" t="s">
        <v>112</v>
      </c>
      <c r="D8" s="103" t="s">
        <v>85</v>
      </c>
      <c r="E8" s="16" t="s">
        <v>1</v>
      </c>
      <c r="F8" s="17">
        <f t="shared" ref="F8:F39" si="0">SUM(G8:L8)</f>
        <v>1185655.76345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227919.22895000002</v>
      </c>
      <c r="K8" s="19">
        <f t="shared" si="1"/>
        <v>141415.36644000001</v>
      </c>
      <c r="L8" s="19">
        <f t="shared" si="1"/>
        <v>178938.93204000001</v>
      </c>
    </row>
    <row r="9" spans="1:13" x14ac:dyDescent="0.25">
      <c r="A9" s="143"/>
      <c r="B9" s="174"/>
      <c r="C9" s="122"/>
      <c r="D9" s="104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ht="28.5" x14ac:dyDescent="0.25">
      <c r="A10" s="143"/>
      <c r="B10" s="174"/>
      <c r="C10" s="122"/>
      <c r="D10" s="104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8.5" x14ac:dyDescent="0.25">
      <c r="A11" s="143"/>
      <c r="B11" s="174"/>
      <c r="C11" s="122"/>
      <c r="D11" s="104"/>
      <c r="E11" s="20" t="s">
        <v>3</v>
      </c>
      <c r="F11" s="21">
        <f t="shared" si="0"/>
        <v>185160.32014999999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52743.336459999999</v>
      </c>
      <c r="K11" s="23">
        <f t="shared" si="1"/>
        <v>0</v>
      </c>
      <c r="L11" s="23">
        <f t="shared" si="1"/>
        <v>0</v>
      </c>
    </row>
    <row r="12" spans="1:13" ht="28.5" x14ac:dyDescent="0.25">
      <c r="A12" s="143"/>
      <c r="B12" s="174"/>
      <c r="C12" s="122"/>
      <c r="D12" s="104"/>
      <c r="E12" s="20" t="s">
        <v>4</v>
      </c>
      <c r="F12" s="21">
        <f t="shared" si="0"/>
        <v>943252.62469999993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175175.89249</v>
      </c>
      <c r="K12" s="23">
        <f t="shared" si="1"/>
        <v>141415.36644000001</v>
      </c>
      <c r="L12" s="23">
        <f t="shared" si="1"/>
        <v>178938.93204000001</v>
      </c>
    </row>
    <row r="13" spans="1:13" ht="29.25" thickBot="1" x14ac:dyDescent="0.3">
      <c r="A13" s="144"/>
      <c r="B13" s="175"/>
      <c r="C13" s="123"/>
      <c r="D13" s="105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25">
      <c r="A14" s="154" t="s">
        <v>51</v>
      </c>
      <c r="B14" s="112" t="s">
        <v>56</v>
      </c>
      <c r="C14" s="161" t="s">
        <v>112</v>
      </c>
      <c r="D14" s="109" t="s">
        <v>36</v>
      </c>
      <c r="E14" s="29" t="s">
        <v>1</v>
      </c>
      <c r="F14" s="30">
        <f t="shared" si="0"/>
        <v>947958.72881999996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189919.22895000002</v>
      </c>
      <c r="K14" s="32">
        <f t="shared" si="4"/>
        <v>103415.36644</v>
      </c>
      <c r="L14" s="32">
        <f t="shared" si="4"/>
        <v>140938.93204000001</v>
      </c>
    </row>
    <row r="15" spans="1:13" x14ac:dyDescent="0.25">
      <c r="A15" s="155"/>
      <c r="B15" s="113"/>
      <c r="C15" s="162"/>
      <c r="D15" s="110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25">
      <c r="A16" s="155"/>
      <c r="B16" s="113"/>
      <c r="C16" s="162"/>
      <c r="D16" s="110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30" x14ac:dyDescent="0.25">
      <c r="A17" s="155"/>
      <c r="B17" s="113"/>
      <c r="C17" s="162"/>
      <c r="D17" s="110"/>
      <c r="E17" s="33" t="s">
        <v>3</v>
      </c>
      <c r="F17" s="34">
        <f t="shared" si="0"/>
        <v>185160.32014999999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52743.336459999999</v>
      </c>
      <c r="K17" s="36">
        <f t="shared" si="4"/>
        <v>0</v>
      </c>
      <c r="L17" s="36">
        <f t="shared" si="4"/>
        <v>0</v>
      </c>
    </row>
    <row r="18" spans="1:13" x14ac:dyDescent="0.25">
      <c r="A18" s="155"/>
      <c r="B18" s="113"/>
      <c r="C18" s="162"/>
      <c r="D18" s="110"/>
      <c r="E18" s="33" t="s">
        <v>4</v>
      </c>
      <c r="F18" s="34">
        <f t="shared" si="0"/>
        <v>762798.40867000003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137175.89249</v>
      </c>
      <c r="K18" s="36">
        <f t="shared" si="4"/>
        <v>103415.36644</v>
      </c>
      <c r="L18" s="36">
        <f t="shared" si="4"/>
        <v>140938.93204000001</v>
      </c>
    </row>
    <row r="19" spans="1:13" ht="30" x14ac:dyDescent="0.25">
      <c r="A19" s="156"/>
      <c r="B19" s="160"/>
      <c r="C19" s="163"/>
      <c r="D19" s="164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25">
      <c r="A20" s="169" t="s">
        <v>53</v>
      </c>
      <c r="B20" s="115" t="s">
        <v>19</v>
      </c>
      <c r="C20" s="157" t="s">
        <v>112</v>
      </c>
      <c r="D20" s="118" t="s">
        <v>36</v>
      </c>
      <c r="E20" s="42" t="s">
        <v>1</v>
      </c>
      <c r="F20" s="43">
        <f t="shared" si="0"/>
        <v>739163.44397999998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119060.27250000001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25">
      <c r="A21" s="170"/>
      <c r="B21" s="116"/>
      <c r="C21" s="158"/>
      <c r="D21" s="11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ht="30" x14ac:dyDescent="0.25">
      <c r="A22" s="170"/>
      <c r="B22" s="116"/>
      <c r="C22" s="158"/>
      <c r="D22" s="11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30" x14ac:dyDescent="0.25">
      <c r="A23" s="170"/>
      <c r="B23" s="116"/>
      <c r="C23" s="158"/>
      <c r="D23" s="11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ht="30" x14ac:dyDescent="0.25">
      <c r="A24" s="170"/>
      <c r="B24" s="116"/>
      <c r="C24" s="158"/>
      <c r="D24" s="119"/>
      <c r="E24" s="46" t="s">
        <v>4</v>
      </c>
      <c r="F24" s="47">
        <f t="shared" si="0"/>
        <v>659163.4439800001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120484.85398-1424.58148</f>
        <v>119060.27250000001</v>
      </c>
      <c r="K24" s="49">
        <f>87361.80644</f>
        <v>87361.80644</v>
      </c>
      <c r="L24" s="49">
        <f>124885.37204</f>
        <v>124885.37204</v>
      </c>
      <c r="M24" s="3"/>
    </row>
    <row r="25" spans="1:13" ht="30" x14ac:dyDescent="0.25">
      <c r="A25" s="180"/>
      <c r="B25" s="117"/>
      <c r="C25" s="159"/>
      <c r="D25" s="120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25">
      <c r="A26" s="169" t="s">
        <v>57</v>
      </c>
      <c r="B26" s="115" t="s">
        <v>78</v>
      </c>
      <c r="C26" s="157" t="s">
        <v>112</v>
      </c>
      <c r="D26" s="118" t="s">
        <v>12</v>
      </c>
      <c r="E26" s="42" t="s">
        <v>1</v>
      </c>
      <c r="F26" s="43">
        <f t="shared" si="0"/>
        <v>208795.28483999998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70858.956449999998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25">
      <c r="A27" s="170"/>
      <c r="B27" s="116"/>
      <c r="C27" s="158"/>
      <c r="D27" s="11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ht="30" x14ac:dyDescent="0.25">
      <c r="A28" s="170"/>
      <c r="B28" s="116"/>
      <c r="C28" s="158"/>
      <c r="D28" s="11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30" x14ac:dyDescent="0.25">
      <c r="A29" s="170"/>
      <c r="B29" s="116"/>
      <c r="C29" s="158"/>
      <c r="D29" s="119"/>
      <c r="E29" s="46" t="s">
        <v>3</v>
      </c>
      <c r="F29" s="47">
        <f t="shared" si="0"/>
        <v>105160.32015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52743.336459999999</v>
      </c>
      <c r="K29" s="49">
        <v>0</v>
      </c>
      <c r="L29" s="49">
        <v>0</v>
      </c>
      <c r="M29" s="3"/>
    </row>
    <row r="30" spans="1:13" ht="30" x14ac:dyDescent="0.25">
      <c r="A30" s="170"/>
      <c r="B30" s="116"/>
      <c r="C30" s="158"/>
      <c r="D30" s="119"/>
      <c r="E30" s="46" t="s">
        <v>4</v>
      </c>
      <c r="F30" s="47">
        <f t="shared" si="0"/>
        <v>103634.96468999999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18115.61999</f>
        <v>18115.619989999999</v>
      </c>
      <c r="K30" s="49">
        <f>16053.56</f>
        <v>16053.56</v>
      </c>
      <c r="L30" s="49">
        <f>16053.56</f>
        <v>16053.56</v>
      </c>
      <c r="M30" s="3"/>
    </row>
    <row r="31" spans="1:13" ht="30.75" thickBot="1" x14ac:dyDescent="0.3">
      <c r="A31" s="171"/>
      <c r="B31" s="178"/>
      <c r="C31" s="176"/>
      <c r="D31" s="177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25">
      <c r="A32" s="154" t="s">
        <v>52</v>
      </c>
      <c r="B32" s="112" t="s">
        <v>69</v>
      </c>
      <c r="C32" s="161" t="s">
        <v>112</v>
      </c>
      <c r="D32" s="109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25">
      <c r="A33" s="155"/>
      <c r="B33" s="113"/>
      <c r="C33" s="162"/>
      <c r="D33" s="110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25">
      <c r="A34" s="155"/>
      <c r="B34" s="113"/>
      <c r="C34" s="162"/>
      <c r="D34" s="110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30" x14ac:dyDescent="0.25">
      <c r="A35" s="155"/>
      <c r="B35" s="113"/>
      <c r="C35" s="162"/>
      <c r="D35" s="110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25">
      <c r="A36" s="155"/>
      <c r="B36" s="113"/>
      <c r="C36" s="162"/>
      <c r="D36" s="110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30.75" thickBot="1" x14ac:dyDescent="0.3">
      <c r="A37" s="168"/>
      <c r="B37" s="114"/>
      <c r="C37" s="167"/>
      <c r="D37" s="14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25">
      <c r="A38" s="154" t="s">
        <v>77</v>
      </c>
      <c r="B38" s="112" t="s">
        <v>102</v>
      </c>
      <c r="C38" s="106">
        <v>2022</v>
      </c>
      <c r="D38" s="109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25">
      <c r="A39" s="155"/>
      <c r="B39" s="113"/>
      <c r="C39" s="107"/>
      <c r="D39" s="110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25">
      <c r="A40" s="155"/>
      <c r="B40" s="113"/>
      <c r="C40" s="107"/>
      <c r="D40" s="110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30" x14ac:dyDescent="0.25">
      <c r="A41" s="155"/>
      <c r="B41" s="113"/>
      <c r="C41" s="107"/>
      <c r="D41" s="110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25">
      <c r="A42" s="155"/>
      <c r="B42" s="113"/>
      <c r="C42" s="107"/>
      <c r="D42" s="110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30.75" thickBot="1" x14ac:dyDescent="0.3">
      <c r="A43" s="168"/>
      <c r="B43" s="114"/>
      <c r="C43" s="172"/>
      <c r="D43" s="14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25">
      <c r="A44" s="154" t="s">
        <v>84</v>
      </c>
      <c r="B44" s="112" t="s">
        <v>82</v>
      </c>
      <c r="C44" s="106">
        <v>2022</v>
      </c>
      <c r="D44" s="109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25">
      <c r="A45" s="155"/>
      <c r="B45" s="113"/>
      <c r="C45" s="107"/>
      <c r="D45" s="110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25">
      <c r="A46" s="155"/>
      <c r="B46" s="113"/>
      <c r="C46" s="107"/>
      <c r="D46" s="110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30" x14ac:dyDescent="0.25">
      <c r="A47" s="155"/>
      <c r="B47" s="113"/>
      <c r="C47" s="107"/>
      <c r="D47" s="110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25">
      <c r="A48" s="155"/>
      <c r="B48" s="113"/>
      <c r="C48" s="107"/>
      <c r="D48" s="110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30.75" thickBot="1" x14ac:dyDescent="0.3">
      <c r="A49" s="185"/>
      <c r="B49" s="181"/>
      <c r="C49" s="108"/>
      <c r="D49" s="111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.75" thickTop="1" x14ac:dyDescent="0.25">
      <c r="A50" s="142" t="s">
        <v>65</v>
      </c>
      <c r="B50" s="173" t="s">
        <v>66</v>
      </c>
      <c r="C50" s="121" t="s">
        <v>112</v>
      </c>
      <c r="D50" s="103" t="s">
        <v>125</v>
      </c>
      <c r="E50" s="16" t="s">
        <v>1</v>
      </c>
      <c r="F50" s="17">
        <f t="shared" si="15"/>
        <v>3035484.9740899997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653770.21499000001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25">
      <c r="A51" s="143"/>
      <c r="B51" s="174"/>
      <c r="C51" s="122"/>
      <c r="D51" s="104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ht="28.5" x14ac:dyDescent="0.25">
      <c r="A52" s="143"/>
      <c r="B52" s="174"/>
      <c r="C52" s="122"/>
      <c r="D52" s="104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8.5" x14ac:dyDescent="0.25">
      <c r="A53" s="143"/>
      <c r="B53" s="174"/>
      <c r="C53" s="122"/>
      <c r="D53" s="104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ht="28.5" x14ac:dyDescent="0.25">
      <c r="A54" s="143"/>
      <c r="B54" s="174"/>
      <c r="C54" s="122"/>
      <c r="D54" s="104"/>
      <c r="E54" s="20" t="s">
        <v>4</v>
      </c>
      <c r="F54" s="21">
        <f t="shared" si="15"/>
        <v>2923042.1602300005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651712.62299000006</v>
      </c>
      <c r="K54" s="22">
        <f t="shared" si="18"/>
        <v>397574.92649000004</v>
      </c>
      <c r="L54" s="22">
        <f t="shared" si="18"/>
        <v>389690.88739000005</v>
      </c>
    </row>
    <row r="55" spans="1:12" ht="29.25" thickBot="1" x14ac:dyDescent="0.3">
      <c r="A55" s="144"/>
      <c r="B55" s="175"/>
      <c r="C55" s="123"/>
      <c r="D55" s="105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25">
      <c r="A56" s="137" t="s">
        <v>20</v>
      </c>
      <c r="B56" s="125" t="s">
        <v>33</v>
      </c>
      <c r="C56" s="127" t="s">
        <v>112</v>
      </c>
      <c r="D56" s="129" t="s">
        <v>36</v>
      </c>
      <c r="E56" s="29" t="s">
        <v>1</v>
      </c>
      <c r="F56" s="30">
        <f t="shared" si="15"/>
        <v>1206874.56223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299275.93582000001</v>
      </c>
      <c r="K56" s="32">
        <f t="shared" si="26"/>
        <v>181519.73</v>
      </c>
      <c r="L56" s="32">
        <f t="shared" si="26"/>
        <v>181519.73</v>
      </c>
    </row>
    <row r="57" spans="1:12" x14ac:dyDescent="0.25">
      <c r="A57" s="138"/>
      <c r="B57" s="126"/>
      <c r="C57" s="128"/>
      <c r="D57" s="130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25">
      <c r="A58" s="138"/>
      <c r="B58" s="126"/>
      <c r="C58" s="128"/>
      <c r="D58" s="130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30" x14ac:dyDescent="0.25">
      <c r="A59" s="138"/>
      <c r="B59" s="126"/>
      <c r="C59" s="128"/>
      <c r="D59" s="130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25">
      <c r="A60" s="138"/>
      <c r="B60" s="126"/>
      <c r="C60" s="128"/>
      <c r="D60" s="130"/>
      <c r="E60" s="33" t="s">
        <v>4</v>
      </c>
      <c r="F60" s="34">
        <f t="shared" si="15"/>
        <v>1094431.7483699999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297218.34382000001</v>
      </c>
      <c r="K60" s="36">
        <f t="shared" si="26"/>
        <v>179650.35800000001</v>
      </c>
      <c r="L60" s="36">
        <f t="shared" si="26"/>
        <v>179650.35800000001</v>
      </c>
    </row>
    <row r="61" spans="1:12" ht="30" x14ac:dyDescent="0.25">
      <c r="A61" s="138"/>
      <c r="B61" s="126"/>
      <c r="C61" s="128"/>
      <c r="D61" s="130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25">
      <c r="A62" s="184" t="s">
        <v>21</v>
      </c>
      <c r="B62" s="131" t="s">
        <v>103</v>
      </c>
      <c r="C62" s="128" t="s">
        <v>112</v>
      </c>
      <c r="D62" s="135" t="s">
        <v>36</v>
      </c>
      <c r="E62" s="42" t="s">
        <v>1</v>
      </c>
      <c r="F62" s="43">
        <f t="shared" si="15"/>
        <v>886655.09691000008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247385.36209000001</v>
      </c>
      <c r="K62" s="45">
        <f t="shared" si="28"/>
        <v>146050.239</v>
      </c>
      <c r="L62" s="45">
        <f t="shared" si="28"/>
        <v>146050.239</v>
      </c>
    </row>
    <row r="63" spans="1:12" x14ac:dyDescent="0.25">
      <c r="A63" s="184"/>
      <c r="B63" s="131"/>
      <c r="C63" s="183"/>
      <c r="D63" s="135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ht="30" x14ac:dyDescent="0.25">
      <c r="A64" s="184"/>
      <c r="B64" s="131"/>
      <c r="C64" s="183"/>
      <c r="D64" s="135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30" x14ac:dyDescent="0.25">
      <c r="A65" s="184"/>
      <c r="B65" s="131"/>
      <c r="C65" s="183"/>
      <c r="D65" s="135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ht="30" x14ac:dyDescent="0.25">
      <c r="A66" s="184"/>
      <c r="B66" s="131"/>
      <c r="C66" s="183"/>
      <c r="D66" s="135"/>
      <c r="E66" s="46" t="s">
        <v>4</v>
      </c>
      <c r="F66" s="47">
        <f t="shared" si="15"/>
        <v>886655.09691000008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247830.3431-444.98101</f>
        <v>247385.36209000001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30" x14ac:dyDescent="0.25">
      <c r="A67" s="184"/>
      <c r="B67" s="131"/>
      <c r="C67" s="183"/>
      <c r="D67" s="135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25">
      <c r="A68" s="169" t="s">
        <v>23</v>
      </c>
      <c r="B68" s="115" t="s">
        <v>100</v>
      </c>
      <c r="C68" s="132" t="s">
        <v>108</v>
      </c>
      <c r="D68" s="11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25">
      <c r="A69" s="170"/>
      <c r="B69" s="116"/>
      <c r="C69" s="133"/>
      <c r="D69" s="11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ht="30" x14ac:dyDescent="0.25">
      <c r="A70" s="170"/>
      <c r="B70" s="116"/>
      <c r="C70" s="133"/>
      <c r="D70" s="11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30" x14ac:dyDescent="0.25">
      <c r="A71" s="170"/>
      <c r="B71" s="116"/>
      <c r="C71" s="133"/>
      <c r="D71" s="11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ht="30" x14ac:dyDescent="0.25">
      <c r="A72" s="170"/>
      <c r="B72" s="116"/>
      <c r="C72" s="133"/>
      <c r="D72" s="11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30" x14ac:dyDescent="0.25">
      <c r="A73" s="180"/>
      <c r="B73" s="117"/>
      <c r="C73" s="134"/>
      <c r="D73" s="120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25">
      <c r="A74" s="169" t="s">
        <v>62</v>
      </c>
      <c r="B74" s="115" t="s">
        <v>22</v>
      </c>
      <c r="C74" s="132" t="s">
        <v>112</v>
      </c>
      <c r="D74" s="118" t="s">
        <v>12</v>
      </c>
      <c r="E74" s="42" t="s">
        <v>1</v>
      </c>
      <c r="F74" s="43">
        <f t="shared" si="31"/>
        <v>10013.53563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3020.1327299999998</v>
      </c>
      <c r="K74" s="45">
        <f t="shared" si="32"/>
        <v>1480.1189999999999</v>
      </c>
      <c r="L74" s="45">
        <f t="shared" si="32"/>
        <v>1480.1189999999999</v>
      </c>
    </row>
    <row r="75" spans="1:13" x14ac:dyDescent="0.25">
      <c r="A75" s="170"/>
      <c r="B75" s="116"/>
      <c r="C75" s="133"/>
      <c r="D75" s="11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ht="30" x14ac:dyDescent="0.25">
      <c r="A76" s="170"/>
      <c r="B76" s="116"/>
      <c r="C76" s="133"/>
      <c r="D76" s="11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30" x14ac:dyDescent="0.25">
      <c r="A77" s="170"/>
      <c r="B77" s="116"/>
      <c r="C77" s="133"/>
      <c r="D77" s="11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ht="30" x14ac:dyDescent="0.25">
      <c r="A78" s="170"/>
      <c r="B78" s="116"/>
      <c r="C78" s="133"/>
      <c r="D78" s="119"/>
      <c r="E78" s="46" t="s">
        <v>4</v>
      </c>
      <c r="F78" s="47">
        <f t="shared" si="31"/>
        <v>10013.53563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3195.55325-175.42052</f>
        <v>3020.1327299999998</v>
      </c>
      <c r="K78" s="49">
        <f>1480.119</f>
        <v>1480.1189999999999</v>
      </c>
      <c r="L78" s="48">
        <f>1480.119</f>
        <v>1480.1189999999999</v>
      </c>
    </row>
    <row r="79" spans="1:13" ht="30" x14ac:dyDescent="0.25">
      <c r="A79" s="180"/>
      <c r="B79" s="117"/>
      <c r="C79" s="134"/>
      <c r="D79" s="120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25">
      <c r="A80" s="169" t="s">
        <v>24</v>
      </c>
      <c r="B80" s="115" t="s">
        <v>39</v>
      </c>
      <c r="C80" s="186" t="s">
        <v>112</v>
      </c>
      <c r="D80" s="11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25">
      <c r="A81" s="170"/>
      <c r="B81" s="116"/>
      <c r="C81" s="158"/>
      <c r="D81" s="11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ht="30" x14ac:dyDescent="0.25">
      <c r="A82" s="170"/>
      <c r="B82" s="116"/>
      <c r="C82" s="158"/>
      <c r="D82" s="11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25">
      <c r="A83" s="170"/>
      <c r="B83" s="116"/>
      <c r="C83" s="158"/>
      <c r="D83" s="11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ht="30" x14ac:dyDescent="0.25">
      <c r="A84" s="170"/>
      <c r="B84" s="116"/>
      <c r="C84" s="158"/>
      <c r="D84" s="11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30" x14ac:dyDescent="0.25">
      <c r="A85" s="180"/>
      <c r="B85" s="117"/>
      <c r="C85" s="159"/>
      <c r="D85" s="120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25">
      <c r="A86" s="169" t="s">
        <v>101</v>
      </c>
      <c r="B86" s="115" t="s">
        <v>25</v>
      </c>
      <c r="C86" s="132" t="s">
        <v>112</v>
      </c>
      <c r="D86" s="118" t="s">
        <v>12</v>
      </c>
      <c r="E86" s="42" t="s">
        <v>1</v>
      </c>
      <c r="F86" s="43">
        <f t="shared" si="31"/>
        <v>197657.88366999998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46812.848999999995</v>
      </c>
      <c r="K86" s="45">
        <f t="shared" si="35"/>
        <v>32120</v>
      </c>
      <c r="L86" s="45">
        <f t="shared" si="35"/>
        <v>32120</v>
      </c>
    </row>
    <row r="87" spans="1:13" x14ac:dyDescent="0.25">
      <c r="A87" s="170"/>
      <c r="B87" s="116"/>
      <c r="C87" s="133"/>
      <c r="D87" s="11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ht="30" x14ac:dyDescent="0.25">
      <c r="A88" s="170"/>
      <c r="B88" s="116"/>
      <c r="C88" s="133"/>
      <c r="D88" s="11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30" x14ac:dyDescent="0.25">
      <c r="A89" s="170"/>
      <c r="B89" s="116" t="s">
        <v>9</v>
      </c>
      <c r="C89" s="133"/>
      <c r="D89" s="11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ht="30" x14ac:dyDescent="0.25">
      <c r="A90" s="170"/>
      <c r="B90" s="116"/>
      <c r="C90" s="133"/>
      <c r="D90" s="119"/>
      <c r="E90" s="46" t="s">
        <v>4</v>
      </c>
      <c r="F90" s="47">
        <f t="shared" si="31"/>
        <v>197657.88366999998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40423.655+6389.2-0.006</f>
        <v>46812.848999999995</v>
      </c>
      <c r="K90" s="48">
        <f>32120</f>
        <v>32120</v>
      </c>
      <c r="L90" s="48">
        <f>32120</f>
        <v>32120</v>
      </c>
      <c r="M90" s="3"/>
    </row>
    <row r="91" spans="1:13" ht="30.75" thickBot="1" x14ac:dyDescent="0.3">
      <c r="A91" s="179"/>
      <c r="B91" s="139"/>
      <c r="C91" s="182"/>
      <c r="D91" s="141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25">
      <c r="A92" s="154" t="s">
        <v>54</v>
      </c>
      <c r="B92" s="112" t="s">
        <v>58</v>
      </c>
      <c r="C92" s="161" t="s">
        <v>112</v>
      </c>
      <c r="D92" s="109" t="s">
        <v>36</v>
      </c>
      <c r="E92" s="29" t="s">
        <v>1</v>
      </c>
      <c r="F92" s="30">
        <f t="shared" si="31"/>
        <v>1481894.99606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285967.46743000002</v>
      </c>
      <c r="K92" s="32">
        <f t="shared" si="37"/>
        <v>159280.552</v>
      </c>
      <c r="L92" s="32">
        <f t="shared" si="37"/>
        <v>161162.46900000001</v>
      </c>
    </row>
    <row r="93" spans="1:13" x14ac:dyDescent="0.25">
      <c r="A93" s="155"/>
      <c r="B93" s="113"/>
      <c r="C93" s="162"/>
      <c r="D93" s="110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25">
      <c r="A94" s="155"/>
      <c r="B94" s="113"/>
      <c r="C94" s="162"/>
      <c r="D94" s="110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30" x14ac:dyDescent="0.25">
      <c r="A95" s="155"/>
      <c r="B95" s="113"/>
      <c r="C95" s="162"/>
      <c r="D95" s="110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25">
      <c r="A96" s="155"/>
      <c r="B96" s="113"/>
      <c r="C96" s="162"/>
      <c r="D96" s="110"/>
      <c r="E96" s="33" t="s">
        <v>4</v>
      </c>
      <c r="F96" s="34">
        <f t="shared" si="31"/>
        <v>1481894.99606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290513.46954-4546.00211</f>
        <v>285967.46743000002</v>
      </c>
      <c r="K96" s="36">
        <f>159280.552</f>
        <v>159280.552</v>
      </c>
      <c r="L96" s="36">
        <f>161162.469</f>
        <v>161162.46900000001</v>
      </c>
      <c r="M96" s="3"/>
    </row>
    <row r="97" spans="1:12" ht="30.75" thickBot="1" x14ac:dyDescent="0.3">
      <c r="A97" s="168"/>
      <c r="B97" s="114"/>
      <c r="C97" s="167"/>
      <c r="D97" s="14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25">
      <c r="A98" s="137" t="s">
        <v>26</v>
      </c>
      <c r="B98" s="125" t="s">
        <v>34</v>
      </c>
      <c r="C98" s="127" t="s">
        <v>112</v>
      </c>
      <c r="D98" s="129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25">
      <c r="A99" s="138"/>
      <c r="B99" s="126"/>
      <c r="C99" s="128"/>
      <c r="D99" s="130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25">
      <c r="A100" s="138"/>
      <c r="B100" s="126"/>
      <c r="C100" s="128"/>
      <c r="D100" s="130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30" x14ac:dyDescent="0.25">
      <c r="A101" s="138"/>
      <c r="B101" s="126"/>
      <c r="C101" s="128"/>
      <c r="D101" s="130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25">
      <c r="A102" s="138"/>
      <c r="B102" s="126"/>
      <c r="C102" s="128"/>
      <c r="D102" s="130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30" x14ac:dyDescent="0.25">
      <c r="A103" s="138"/>
      <c r="B103" s="126"/>
      <c r="C103" s="128"/>
      <c r="D103" s="130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25">
      <c r="A104" s="184" t="s">
        <v>59</v>
      </c>
      <c r="B104" s="131" t="s">
        <v>114</v>
      </c>
      <c r="C104" s="132">
        <v>2024</v>
      </c>
      <c r="D104" s="135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25">
      <c r="A105" s="184"/>
      <c r="B105" s="131"/>
      <c r="C105" s="133"/>
      <c r="D105" s="135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ht="30" x14ac:dyDescent="0.25">
      <c r="A106" s="184"/>
      <c r="B106" s="131"/>
      <c r="C106" s="133"/>
      <c r="D106" s="135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30" x14ac:dyDescent="0.25">
      <c r="A107" s="184"/>
      <c r="B107" s="131"/>
      <c r="C107" s="133"/>
      <c r="D107" s="135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ht="30" x14ac:dyDescent="0.25">
      <c r="A108" s="184"/>
      <c r="B108" s="131"/>
      <c r="C108" s="133"/>
      <c r="D108" s="135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30" x14ac:dyDescent="0.25">
      <c r="A109" s="184"/>
      <c r="B109" s="131"/>
      <c r="C109" s="134"/>
      <c r="D109" s="135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25">
      <c r="A110" s="169" t="s">
        <v>60</v>
      </c>
      <c r="B110" s="115" t="s">
        <v>27</v>
      </c>
      <c r="C110" s="132" t="s">
        <v>127</v>
      </c>
      <c r="D110" s="11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25">
      <c r="A111" s="170"/>
      <c r="B111" s="116"/>
      <c r="C111" s="133"/>
      <c r="D111" s="11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ht="30" x14ac:dyDescent="0.25">
      <c r="A112" s="170"/>
      <c r="B112" s="116"/>
      <c r="C112" s="133"/>
      <c r="D112" s="11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30" x14ac:dyDescent="0.25">
      <c r="A113" s="170"/>
      <c r="B113" s="116"/>
      <c r="C113" s="133"/>
      <c r="D113" s="11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ht="30" x14ac:dyDescent="0.25">
      <c r="A114" s="170"/>
      <c r="B114" s="116"/>
      <c r="C114" s="133"/>
      <c r="D114" s="11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30" x14ac:dyDescent="0.25">
      <c r="A115" s="180"/>
      <c r="B115" s="117"/>
      <c r="C115" s="134"/>
      <c r="D115" s="120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25">
      <c r="A116" s="169" t="s">
        <v>28</v>
      </c>
      <c r="B116" s="115" t="s">
        <v>113</v>
      </c>
      <c r="C116" s="186" t="s">
        <v>112</v>
      </c>
      <c r="D116" s="11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25">
      <c r="A117" s="170"/>
      <c r="B117" s="116"/>
      <c r="C117" s="158"/>
      <c r="D117" s="11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ht="30" x14ac:dyDescent="0.25">
      <c r="A118" s="170"/>
      <c r="B118" s="116"/>
      <c r="C118" s="158"/>
      <c r="D118" s="11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30" x14ac:dyDescent="0.25">
      <c r="A119" s="170"/>
      <c r="B119" s="116"/>
      <c r="C119" s="158"/>
      <c r="D119" s="11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ht="30" x14ac:dyDescent="0.25">
      <c r="A120" s="170"/>
      <c r="B120" s="116"/>
      <c r="C120" s="158"/>
      <c r="D120" s="11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30.75" thickBot="1" x14ac:dyDescent="0.3">
      <c r="A121" s="180"/>
      <c r="B121" s="117"/>
      <c r="C121" s="159"/>
      <c r="D121" s="120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25">
      <c r="A122" s="154" t="s">
        <v>29</v>
      </c>
      <c r="B122" s="112" t="s">
        <v>30</v>
      </c>
      <c r="C122" s="161" t="s">
        <v>112</v>
      </c>
      <c r="D122" s="109" t="s">
        <v>36</v>
      </c>
      <c r="E122" s="29" t="s">
        <v>1</v>
      </c>
      <c r="F122" s="94">
        <f t="shared" si="43"/>
        <v>321056.37879999995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65868.243740000005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25">
      <c r="A123" s="155"/>
      <c r="B123" s="113"/>
      <c r="C123" s="162"/>
      <c r="D123" s="110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25">
      <c r="A124" s="155"/>
      <c r="B124" s="113"/>
      <c r="C124" s="162"/>
      <c r="D124" s="110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30" x14ac:dyDescent="0.25">
      <c r="A125" s="155"/>
      <c r="B125" s="113"/>
      <c r="C125" s="162"/>
      <c r="D125" s="110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25">
      <c r="A126" s="155"/>
      <c r="B126" s="113"/>
      <c r="C126" s="162"/>
      <c r="D126" s="110"/>
      <c r="E126" s="33" t="s">
        <v>61</v>
      </c>
      <c r="F126" s="94">
        <f t="shared" si="43"/>
        <v>321056.37879999995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65692.82322+175.42052</f>
        <v>65868.243740000005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30.75" thickBot="1" x14ac:dyDescent="0.3">
      <c r="A127" s="185"/>
      <c r="B127" s="181"/>
      <c r="C127" s="151"/>
      <c r="D127" s="111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.75" thickTop="1" x14ac:dyDescent="0.25">
      <c r="A128" s="154" t="s">
        <v>110</v>
      </c>
      <c r="B128" s="112" t="s">
        <v>111</v>
      </c>
      <c r="C128" s="161" t="s">
        <v>126</v>
      </c>
      <c r="D128" s="109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25">
      <c r="A129" s="155"/>
      <c r="B129" s="113"/>
      <c r="C129" s="162"/>
      <c r="D129" s="110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25">
      <c r="A130" s="155"/>
      <c r="B130" s="113"/>
      <c r="C130" s="162"/>
      <c r="D130" s="110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30" x14ac:dyDescent="0.25">
      <c r="A131" s="155"/>
      <c r="B131" s="113"/>
      <c r="C131" s="162"/>
      <c r="D131" s="110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25">
      <c r="A132" s="155"/>
      <c r="B132" s="113"/>
      <c r="C132" s="162"/>
      <c r="D132" s="110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9" customHeight="1" thickBot="1" x14ac:dyDescent="0.3">
      <c r="A133" s="185"/>
      <c r="B133" s="181"/>
      <c r="C133" s="151"/>
      <c r="D133" s="111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.75" thickTop="1" x14ac:dyDescent="0.25">
      <c r="A134" s="137" t="s">
        <v>117</v>
      </c>
      <c r="B134" s="125" t="s">
        <v>122</v>
      </c>
      <c r="C134" s="127">
        <v>2025</v>
      </c>
      <c r="D134" s="129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25">
      <c r="A135" s="138"/>
      <c r="B135" s="126"/>
      <c r="C135" s="128"/>
      <c r="D135" s="130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25">
      <c r="A136" s="138"/>
      <c r="B136" s="126"/>
      <c r="C136" s="128"/>
      <c r="D136" s="130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30" x14ac:dyDescent="0.25">
      <c r="A137" s="138"/>
      <c r="B137" s="126"/>
      <c r="C137" s="128"/>
      <c r="D137" s="130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25">
      <c r="A138" s="138"/>
      <c r="B138" s="126"/>
      <c r="C138" s="128"/>
      <c r="D138" s="130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30" x14ac:dyDescent="0.25">
      <c r="A139" s="138"/>
      <c r="B139" s="126"/>
      <c r="C139" s="128"/>
      <c r="D139" s="130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25">
      <c r="A140" s="184" t="s">
        <v>118</v>
      </c>
      <c r="B140" s="131" t="s">
        <v>120</v>
      </c>
      <c r="C140" s="132">
        <v>2025</v>
      </c>
      <c r="D140" s="135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25">
      <c r="A141" s="184"/>
      <c r="B141" s="131"/>
      <c r="C141" s="133"/>
      <c r="D141" s="135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ht="30" x14ac:dyDescent="0.25">
      <c r="A142" s="184"/>
      <c r="B142" s="131"/>
      <c r="C142" s="133"/>
      <c r="D142" s="135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30" x14ac:dyDescent="0.25">
      <c r="A143" s="184"/>
      <c r="B143" s="131"/>
      <c r="C143" s="133"/>
      <c r="D143" s="135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ht="30" x14ac:dyDescent="0.25">
      <c r="A144" s="184"/>
      <c r="B144" s="131"/>
      <c r="C144" s="133"/>
      <c r="D144" s="135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30" x14ac:dyDescent="0.25">
      <c r="A145" s="184"/>
      <c r="B145" s="131"/>
      <c r="C145" s="134"/>
      <c r="D145" s="135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25">
      <c r="A146" s="169" t="s">
        <v>119</v>
      </c>
      <c r="B146" s="115" t="s">
        <v>121</v>
      </c>
      <c r="C146" s="132">
        <v>2025</v>
      </c>
      <c r="D146" s="11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25">
      <c r="A147" s="170"/>
      <c r="B147" s="116"/>
      <c r="C147" s="133"/>
      <c r="D147" s="11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ht="30" x14ac:dyDescent="0.25">
      <c r="A148" s="170"/>
      <c r="B148" s="116"/>
      <c r="C148" s="133"/>
      <c r="D148" s="11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30" x14ac:dyDescent="0.25">
      <c r="A149" s="170"/>
      <c r="B149" s="116"/>
      <c r="C149" s="133"/>
      <c r="D149" s="11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ht="30" x14ac:dyDescent="0.25">
      <c r="A150" s="170"/>
      <c r="B150" s="116"/>
      <c r="C150" s="133"/>
      <c r="D150" s="11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30.75" thickBot="1" x14ac:dyDescent="0.3">
      <c r="A151" s="180"/>
      <c r="B151" s="117"/>
      <c r="C151" s="134"/>
      <c r="D151" s="120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.75" thickTop="1" x14ac:dyDescent="0.25">
      <c r="A152" s="142" t="s">
        <v>17</v>
      </c>
      <c r="B152" s="173" t="s">
        <v>37</v>
      </c>
      <c r="C152" s="121" t="s">
        <v>112</v>
      </c>
      <c r="D152" s="103" t="s">
        <v>12</v>
      </c>
      <c r="E152" s="16" t="s">
        <v>1</v>
      </c>
      <c r="F152" s="94">
        <f t="shared" si="43"/>
        <v>103234.28681999999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20117.428540000001</v>
      </c>
      <c r="K152" s="19">
        <f t="shared" si="60"/>
        <v>19349.66951</v>
      </c>
      <c r="L152" s="19">
        <f t="shared" si="60"/>
        <v>19373.57461</v>
      </c>
    </row>
    <row r="153" spans="1:13" x14ac:dyDescent="0.25">
      <c r="A153" s="143"/>
      <c r="B153" s="174"/>
      <c r="C153" s="122"/>
      <c r="D153" s="104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ht="28.5" x14ac:dyDescent="0.25">
      <c r="A154" s="143"/>
      <c r="B154" s="174"/>
      <c r="C154" s="122"/>
      <c r="D154" s="104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8.5" x14ac:dyDescent="0.25">
      <c r="A155" s="143"/>
      <c r="B155" s="174"/>
      <c r="C155" s="122"/>
      <c r="D155" s="104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ht="28.5" x14ac:dyDescent="0.25">
      <c r="A156" s="143"/>
      <c r="B156" s="174"/>
      <c r="C156" s="122"/>
      <c r="D156" s="104"/>
      <c r="E156" s="20" t="s">
        <v>4</v>
      </c>
      <c r="F156" s="94">
        <f t="shared" si="43"/>
        <v>103234.28681999999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20091.06394+26.3646</f>
        <v>20117.428540000001</v>
      </c>
      <c r="K156" s="23">
        <f>19349.66951</f>
        <v>19349.66951</v>
      </c>
      <c r="L156" s="23">
        <f>19373.57461</f>
        <v>19373.57461</v>
      </c>
    </row>
    <row r="157" spans="1:13" ht="29.25" thickBot="1" x14ac:dyDescent="0.3">
      <c r="A157" s="199"/>
      <c r="B157" s="190"/>
      <c r="C157" s="191"/>
      <c r="D157" s="124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.75" thickTop="1" x14ac:dyDescent="0.25">
      <c r="A158" s="142" t="s">
        <v>16</v>
      </c>
      <c r="B158" s="173" t="s">
        <v>32</v>
      </c>
      <c r="C158" s="121" t="s">
        <v>112</v>
      </c>
      <c r="D158" s="103" t="s">
        <v>97</v>
      </c>
      <c r="E158" s="16" t="s">
        <v>1</v>
      </c>
      <c r="F158" s="95">
        <f t="shared" si="43"/>
        <v>670194.12011000002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127156.85643</v>
      </c>
      <c r="K158" s="19">
        <f t="shared" si="61"/>
        <v>115515.35156</v>
      </c>
      <c r="L158" s="19">
        <f t="shared" si="61"/>
        <v>115578.22796</v>
      </c>
    </row>
    <row r="159" spans="1:13" x14ac:dyDescent="0.25">
      <c r="A159" s="143"/>
      <c r="B159" s="174"/>
      <c r="C159" s="122"/>
      <c r="D159" s="104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ht="28.5" x14ac:dyDescent="0.25">
      <c r="A160" s="143"/>
      <c r="B160" s="174"/>
      <c r="C160" s="122"/>
      <c r="D160" s="104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8.5" x14ac:dyDescent="0.25">
      <c r="A161" s="143"/>
      <c r="B161" s="174"/>
      <c r="C161" s="122"/>
      <c r="D161" s="104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ht="28.5" x14ac:dyDescent="0.25">
      <c r="A162" s="143"/>
      <c r="B162" s="174"/>
      <c r="C162" s="122"/>
      <c r="D162" s="104"/>
      <c r="E162" s="20" t="s">
        <v>4</v>
      </c>
      <c r="F162" s="95">
        <f t="shared" si="43"/>
        <v>670194.12011000002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127156.85643</v>
      </c>
      <c r="K162" s="23">
        <f t="shared" si="61"/>
        <v>115515.35156</v>
      </c>
      <c r="L162" s="23">
        <f t="shared" si="61"/>
        <v>115578.22796</v>
      </c>
    </row>
    <row r="163" spans="1:13" ht="29.25" thickBot="1" x14ac:dyDescent="0.3">
      <c r="A163" s="144"/>
      <c r="B163" s="175"/>
      <c r="C163" s="123"/>
      <c r="D163" s="105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25">
      <c r="A164" s="154" t="s">
        <v>31</v>
      </c>
      <c r="B164" s="112" t="s">
        <v>11</v>
      </c>
      <c r="C164" s="161" t="s">
        <v>108</v>
      </c>
      <c r="D164" s="109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25">
      <c r="A165" s="155"/>
      <c r="B165" s="113"/>
      <c r="C165" s="162"/>
      <c r="D165" s="110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25">
      <c r="A166" s="155"/>
      <c r="B166" s="113"/>
      <c r="C166" s="162"/>
      <c r="D166" s="110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30" x14ac:dyDescent="0.25">
      <c r="A167" s="155"/>
      <c r="B167" s="113"/>
      <c r="C167" s="162"/>
      <c r="D167" s="110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25">
      <c r="A168" s="155"/>
      <c r="B168" s="113"/>
      <c r="C168" s="162"/>
      <c r="D168" s="110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30.75" thickBot="1" x14ac:dyDescent="0.3">
      <c r="A169" s="168"/>
      <c r="B169" s="114"/>
      <c r="C169" s="167"/>
      <c r="D169" s="14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25">
      <c r="A170" s="154" t="s">
        <v>13</v>
      </c>
      <c r="B170" s="112" t="s">
        <v>10</v>
      </c>
      <c r="C170" s="161" t="s">
        <v>112</v>
      </c>
      <c r="D170" s="109" t="s">
        <v>36</v>
      </c>
      <c r="E170" s="29" t="s">
        <v>1</v>
      </c>
      <c r="F170" s="94">
        <f t="shared" si="43"/>
        <v>645811.74172000005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127156.85643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25">
      <c r="A171" s="155"/>
      <c r="B171" s="113"/>
      <c r="C171" s="162"/>
      <c r="D171" s="110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25">
      <c r="A172" s="155"/>
      <c r="B172" s="113"/>
      <c r="C172" s="162"/>
      <c r="D172" s="110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30" x14ac:dyDescent="0.25">
      <c r="A173" s="155"/>
      <c r="B173" s="113"/>
      <c r="C173" s="162"/>
      <c r="D173" s="110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25">
      <c r="A174" s="155"/>
      <c r="B174" s="113"/>
      <c r="C174" s="162"/>
      <c r="D174" s="110"/>
      <c r="E174" s="33" t="s">
        <v>4</v>
      </c>
      <c r="F174" s="94">
        <f t="shared" si="43"/>
        <v>645811.74172000005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127156.85643</f>
        <v>127156.85643</v>
      </c>
      <c r="K174" s="36">
        <f>115515.35156</f>
        <v>115515.35156</v>
      </c>
      <c r="L174" s="36">
        <f>115578.22796</f>
        <v>115578.22796</v>
      </c>
      <c r="M174" s="3"/>
    </row>
    <row r="175" spans="1:13" ht="30.75" thickBot="1" x14ac:dyDescent="0.3">
      <c r="A175" s="185"/>
      <c r="B175" s="181"/>
      <c r="C175" s="151"/>
      <c r="D175" s="111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.75" thickTop="1" x14ac:dyDescent="0.25">
      <c r="A176" s="142" t="s">
        <v>35</v>
      </c>
      <c r="B176" s="173" t="s">
        <v>67</v>
      </c>
      <c r="C176" s="192"/>
      <c r="D176" s="103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25">
      <c r="A177" s="143"/>
      <c r="B177" s="174"/>
      <c r="C177" s="193"/>
      <c r="D177" s="104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ht="28.5" x14ac:dyDescent="0.25">
      <c r="A178" s="143"/>
      <c r="B178" s="174"/>
      <c r="C178" s="193"/>
      <c r="D178" s="104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8.5" x14ac:dyDescent="0.25">
      <c r="A179" s="143"/>
      <c r="B179" s="174"/>
      <c r="C179" s="193"/>
      <c r="D179" s="104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ht="28.5" x14ac:dyDescent="0.25">
      <c r="A180" s="143"/>
      <c r="B180" s="174"/>
      <c r="C180" s="193"/>
      <c r="D180" s="104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9.25" thickBot="1" x14ac:dyDescent="0.3">
      <c r="A181" s="144"/>
      <c r="B181" s="175"/>
      <c r="C181" s="194"/>
      <c r="D181" s="105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25">
      <c r="A182" s="154" t="s">
        <v>86</v>
      </c>
      <c r="B182" s="112" t="s">
        <v>70</v>
      </c>
      <c r="C182" s="106"/>
      <c r="D182" s="109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25">
      <c r="A183" s="155"/>
      <c r="B183" s="113"/>
      <c r="C183" s="107"/>
      <c r="D183" s="110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25">
      <c r="A184" s="155"/>
      <c r="B184" s="113"/>
      <c r="C184" s="107"/>
      <c r="D184" s="110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30" x14ac:dyDescent="0.25">
      <c r="A185" s="155"/>
      <c r="B185" s="113"/>
      <c r="C185" s="107"/>
      <c r="D185" s="110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25">
      <c r="A186" s="155"/>
      <c r="B186" s="113"/>
      <c r="C186" s="107"/>
      <c r="D186" s="110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30.75" thickBot="1" x14ac:dyDescent="0.3">
      <c r="A187" s="185"/>
      <c r="B187" s="181"/>
      <c r="C187" s="108"/>
      <c r="D187" s="111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.75" thickTop="1" x14ac:dyDescent="0.25">
      <c r="A188" s="142" t="s">
        <v>18</v>
      </c>
      <c r="B188" s="173" t="s">
        <v>38</v>
      </c>
      <c r="C188" s="121" t="s">
        <v>112</v>
      </c>
      <c r="D188" s="103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25">
      <c r="A189" s="143"/>
      <c r="B189" s="174"/>
      <c r="C189" s="122"/>
      <c r="D189" s="104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ht="28.5" x14ac:dyDescent="0.25">
      <c r="A190" s="143"/>
      <c r="B190" s="174"/>
      <c r="C190" s="122"/>
      <c r="D190" s="104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8.5" x14ac:dyDescent="0.25">
      <c r="A191" s="143"/>
      <c r="B191" s="174"/>
      <c r="C191" s="122"/>
      <c r="D191" s="104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ht="28.5" x14ac:dyDescent="0.25">
      <c r="A192" s="143"/>
      <c r="B192" s="174"/>
      <c r="C192" s="122"/>
      <c r="D192" s="104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9.25" thickBot="1" x14ac:dyDescent="0.3">
      <c r="A193" s="144"/>
      <c r="B193" s="175"/>
      <c r="C193" s="123"/>
      <c r="D193" s="105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25">
      <c r="A194" s="154" t="s">
        <v>75</v>
      </c>
      <c r="B194" s="112" t="s">
        <v>38</v>
      </c>
      <c r="C194" s="161" t="s">
        <v>112</v>
      </c>
      <c r="D194" s="109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25">
      <c r="A195" s="155"/>
      <c r="B195" s="113"/>
      <c r="C195" s="162"/>
      <c r="D195" s="110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25">
      <c r="A196" s="155"/>
      <c r="B196" s="113"/>
      <c r="C196" s="162"/>
      <c r="D196" s="110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30" x14ac:dyDescent="0.25">
      <c r="A197" s="155"/>
      <c r="B197" s="113"/>
      <c r="C197" s="162"/>
      <c r="D197" s="110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25">
      <c r="A198" s="155"/>
      <c r="B198" s="113"/>
      <c r="C198" s="162"/>
      <c r="D198" s="110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30.75" thickBot="1" x14ac:dyDescent="0.3">
      <c r="A199" s="168"/>
      <c r="B199" s="114"/>
      <c r="C199" s="167"/>
      <c r="D199" s="14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25">
      <c r="A200" s="154" t="s">
        <v>96</v>
      </c>
      <c r="B200" s="112" t="s">
        <v>76</v>
      </c>
      <c r="C200" s="106" t="s">
        <v>108</v>
      </c>
      <c r="D200" s="109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25">
      <c r="A201" s="155"/>
      <c r="B201" s="113"/>
      <c r="C201" s="107"/>
      <c r="D201" s="110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25">
      <c r="A202" s="155"/>
      <c r="B202" s="113"/>
      <c r="C202" s="107"/>
      <c r="D202" s="110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30" x14ac:dyDescent="0.25">
      <c r="A203" s="155"/>
      <c r="B203" s="113"/>
      <c r="C203" s="107"/>
      <c r="D203" s="110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25">
      <c r="A204" s="155"/>
      <c r="B204" s="113"/>
      <c r="C204" s="107"/>
      <c r="D204" s="110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30.75" thickBot="1" x14ac:dyDescent="0.3">
      <c r="A205" s="185"/>
      <c r="B205" s="181"/>
      <c r="C205" s="108"/>
      <c r="D205" s="111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.75" thickTop="1" x14ac:dyDescent="0.25">
      <c r="A206" s="142">
        <v>7</v>
      </c>
      <c r="B206" s="173" t="s">
        <v>81</v>
      </c>
      <c r="C206" s="121">
        <v>2022</v>
      </c>
      <c r="D206" s="103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25">
      <c r="A207" s="143"/>
      <c r="B207" s="174"/>
      <c r="C207" s="122"/>
      <c r="D207" s="104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ht="28.5" x14ac:dyDescent="0.25">
      <c r="A208" s="143"/>
      <c r="B208" s="174"/>
      <c r="C208" s="122"/>
      <c r="D208" s="104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8.5" x14ac:dyDescent="0.25">
      <c r="A209" s="143"/>
      <c r="B209" s="174"/>
      <c r="C209" s="122"/>
      <c r="D209" s="104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ht="28.5" x14ac:dyDescent="0.25">
      <c r="A210" s="143"/>
      <c r="B210" s="174"/>
      <c r="C210" s="122"/>
      <c r="D210" s="104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9.25" thickBot="1" x14ac:dyDescent="0.3">
      <c r="A211" s="199"/>
      <c r="B211" s="190"/>
      <c r="C211" s="191"/>
      <c r="D211" s="124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.75" thickTop="1" x14ac:dyDescent="0.25">
      <c r="A212" s="142" t="s">
        <v>87</v>
      </c>
      <c r="B212" s="173" t="s">
        <v>50</v>
      </c>
      <c r="C212" s="192">
        <v>2025</v>
      </c>
      <c r="D212" s="103" t="s">
        <v>12</v>
      </c>
      <c r="E212" s="16" t="s">
        <v>1</v>
      </c>
      <c r="F212" s="95">
        <f t="shared" si="75"/>
        <v>3955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</v>
      </c>
      <c r="K212" s="18">
        <f t="shared" si="78"/>
        <v>0</v>
      </c>
      <c r="L212" s="18">
        <f t="shared" si="78"/>
        <v>0</v>
      </c>
    </row>
    <row r="213" spans="1:12" x14ac:dyDescent="0.25">
      <c r="A213" s="143"/>
      <c r="B213" s="174"/>
      <c r="C213" s="193"/>
      <c r="D213" s="104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ht="28.5" x14ac:dyDescent="0.25">
      <c r="A214" s="143"/>
      <c r="B214" s="174"/>
      <c r="C214" s="193"/>
      <c r="D214" s="104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8.5" x14ac:dyDescent="0.25">
      <c r="A215" s="143"/>
      <c r="B215" s="174"/>
      <c r="C215" s="193"/>
      <c r="D215" s="104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ht="28.5" x14ac:dyDescent="0.25">
      <c r="A216" s="143"/>
      <c r="B216" s="174"/>
      <c r="C216" s="193"/>
      <c r="D216" s="104"/>
      <c r="E216" s="20" t="s">
        <v>4</v>
      </c>
      <c r="F216" s="95">
        <f t="shared" si="75"/>
        <v>3955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</v>
      </c>
      <c r="K216" s="22">
        <f t="shared" si="80"/>
        <v>0</v>
      </c>
      <c r="L216" s="22">
        <f t="shared" si="80"/>
        <v>0</v>
      </c>
    </row>
    <row r="217" spans="1:12" ht="29.25" thickBot="1" x14ac:dyDescent="0.3">
      <c r="A217" s="144"/>
      <c r="B217" s="175"/>
      <c r="C217" s="194"/>
      <c r="D217" s="105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25">
      <c r="A218" s="137" t="s">
        <v>88</v>
      </c>
      <c r="B218" s="125" t="s">
        <v>49</v>
      </c>
      <c r="C218" s="106"/>
      <c r="D218" s="129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25">
      <c r="A219" s="138"/>
      <c r="B219" s="126"/>
      <c r="C219" s="107"/>
      <c r="D219" s="130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25">
      <c r="A220" s="138"/>
      <c r="B220" s="126"/>
      <c r="C220" s="107"/>
      <c r="D220" s="130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30" x14ac:dyDescent="0.25">
      <c r="A221" s="138"/>
      <c r="B221" s="126"/>
      <c r="C221" s="107"/>
      <c r="D221" s="130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25">
      <c r="A222" s="138"/>
      <c r="B222" s="126"/>
      <c r="C222" s="107"/>
      <c r="D222" s="130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30" x14ac:dyDescent="0.25">
      <c r="A223" s="138"/>
      <c r="B223" s="126"/>
      <c r="C223" s="200"/>
      <c r="D223" s="130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25">
      <c r="A224" s="184" t="s">
        <v>89</v>
      </c>
      <c r="B224" s="131" t="s">
        <v>44</v>
      </c>
      <c r="C224" s="132"/>
      <c r="D224" s="135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25">
      <c r="A225" s="184"/>
      <c r="B225" s="131"/>
      <c r="C225" s="133"/>
      <c r="D225" s="135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ht="30" x14ac:dyDescent="0.25">
      <c r="A226" s="184"/>
      <c r="B226" s="131"/>
      <c r="C226" s="133"/>
      <c r="D226" s="135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30" x14ac:dyDescent="0.25">
      <c r="A227" s="184"/>
      <c r="B227" s="131"/>
      <c r="C227" s="133"/>
      <c r="D227" s="135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ht="30" x14ac:dyDescent="0.25">
      <c r="A228" s="184"/>
      <c r="B228" s="131"/>
      <c r="C228" s="133"/>
      <c r="D228" s="135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30" x14ac:dyDescent="0.25">
      <c r="A229" s="184"/>
      <c r="B229" s="131"/>
      <c r="C229" s="134"/>
      <c r="D229" s="135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25">
      <c r="A230" s="169" t="s">
        <v>90</v>
      </c>
      <c r="B230" s="115" t="s">
        <v>45</v>
      </c>
      <c r="C230" s="132"/>
      <c r="D230" s="11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25">
      <c r="A231" s="170"/>
      <c r="B231" s="116"/>
      <c r="C231" s="133"/>
      <c r="D231" s="11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ht="30" x14ac:dyDescent="0.25">
      <c r="A232" s="170"/>
      <c r="B232" s="116"/>
      <c r="C232" s="133"/>
      <c r="D232" s="11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30" x14ac:dyDescent="0.25">
      <c r="A233" s="170"/>
      <c r="B233" s="116"/>
      <c r="C233" s="133"/>
      <c r="D233" s="11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ht="30" x14ac:dyDescent="0.25">
      <c r="A234" s="170"/>
      <c r="B234" s="116"/>
      <c r="C234" s="133"/>
      <c r="D234" s="11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30" x14ac:dyDescent="0.25">
      <c r="A235" s="180"/>
      <c r="B235" s="117"/>
      <c r="C235" s="134"/>
      <c r="D235" s="120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25">
      <c r="A236" s="169" t="s">
        <v>91</v>
      </c>
      <c r="B236" s="115" t="s">
        <v>46</v>
      </c>
      <c r="C236" s="186"/>
      <c r="D236" s="11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25">
      <c r="A237" s="170"/>
      <c r="B237" s="116"/>
      <c r="C237" s="158"/>
      <c r="D237" s="11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ht="30" x14ac:dyDescent="0.25">
      <c r="A238" s="170"/>
      <c r="B238" s="116"/>
      <c r="C238" s="158"/>
      <c r="D238" s="11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30" x14ac:dyDescent="0.25">
      <c r="A239" s="170"/>
      <c r="B239" s="116"/>
      <c r="C239" s="158"/>
      <c r="D239" s="11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ht="30" x14ac:dyDescent="0.25">
      <c r="A240" s="170"/>
      <c r="B240" s="116"/>
      <c r="C240" s="158"/>
      <c r="D240" s="11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30.75" thickBot="1" x14ac:dyDescent="0.3">
      <c r="A241" s="171"/>
      <c r="B241" s="178"/>
      <c r="C241" s="176"/>
      <c r="D241" s="177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25">
      <c r="A242" s="154" t="s">
        <v>92</v>
      </c>
      <c r="B242" s="112" t="s">
        <v>68</v>
      </c>
      <c r="C242" s="161"/>
      <c r="D242" s="109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25">
      <c r="A243" s="155"/>
      <c r="B243" s="113"/>
      <c r="C243" s="162"/>
      <c r="D243" s="110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25">
      <c r="A244" s="155"/>
      <c r="B244" s="113"/>
      <c r="C244" s="162"/>
      <c r="D244" s="110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30" x14ac:dyDescent="0.25">
      <c r="A245" s="155"/>
      <c r="B245" s="113"/>
      <c r="C245" s="162"/>
      <c r="D245" s="110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25">
      <c r="A246" s="155"/>
      <c r="B246" s="113"/>
      <c r="C246" s="162"/>
      <c r="D246" s="110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30" x14ac:dyDescent="0.25">
      <c r="A247" s="156"/>
      <c r="B247" s="160"/>
      <c r="C247" s="163"/>
      <c r="D247" s="164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25">
      <c r="A248" s="169" t="s">
        <v>93</v>
      </c>
      <c r="B248" s="115" t="s">
        <v>40</v>
      </c>
      <c r="C248" s="132"/>
      <c r="D248" s="11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25">
      <c r="A249" s="170"/>
      <c r="B249" s="116"/>
      <c r="C249" s="133"/>
      <c r="D249" s="11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ht="30" x14ac:dyDescent="0.25">
      <c r="A250" s="170"/>
      <c r="B250" s="116"/>
      <c r="C250" s="133"/>
      <c r="D250" s="11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30" x14ac:dyDescent="0.25">
      <c r="A251" s="170"/>
      <c r="B251" s="116"/>
      <c r="C251" s="133"/>
      <c r="D251" s="11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ht="30" x14ac:dyDescent="0.25">
      <c r="A252" s="170"/>
      <c r="B252" s="116"/>
      <c r="C252" s="133"/>
      <c r="D252" s="11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30" x14ac:dyDescent="0.25">
      <c r="A253" s="180"/>
      <c r="B253" s="117"/>
      <c r="C253" s="134"/>
      <c r="D253" s="120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25">
      <c r="A254" s="169" t="s">
        <v>94</v>
      </c>
      <c r="B254" s="115" t="s">
        <v>42</v>
      </c>
      <c r="C254" s="132"/>
      <c r="D254" s="11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25">
      <c r="A255" s="170"/>
      <c r="B255" s="116"/>
      <c r="C255" s="133"/>
      <c r="D255" s="11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ht="30" x14ac:dyDescent="0.25">
      <c r="A256" s="170"/>
      <c r="B256" s="116"/>
      <c r="C256" s="133"/>
      <c r="D256" s="11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30" x14ac:dyDescent="0.25">
      <c r="A257" s="170"/>
      <c r="B257" s="116"/>
      <c r="C257" s="133"/>
      <c r="D257" s="11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ht="30" x14ac:dyDescent="0.25">
      <c r="A258" s="170"/>
      <c r="B258" s="116"/>
      <c r="C258" s="133"/>
      <c r="D258" s="11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30.75" thickBot="1" x14ac:dyDescent="0.3">
      <c r="A259" s="171"/>
      <c r="B259" s="178"/>
      <c r="C259" s="182"/>
      <c r="D259" s="177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.75" thickTop="1" x14ac:dyDescent="0.25">
      <c r="A260" s="196" t="s">
        <v>123</v>
      </c>
      <c r="B260" s="202" t="s">
        <v>124</v>
      </c>
      <c r="C260" s="150">
        <v>2025</v>
      </c>
      <c r="D260" s="149" t="s">
        <v>12</v>
      </c>
      <c r="E260" s="96" t="s">
        <v>1</v>
      </c>
      <c r="F260" s="94">
        <f>SUM(G260:L260)</f>
        <v>3955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</v>
      </c>
      <c r="K260" s="97">
        <f t="shared" si="109"/>
        <v>0</v>
      </c>
      <c r="L260" s="97">
        <f t="shared" si="109"/>
        <v>0</v>
      </c>
    </row>
    <row r="261" spans="1:12" s="98" customFormat="1" ht="17.45" customHeight="1" x14ac:dyDescent="0.25">
      <c r="A261" s="197"/>
      <c r="B261" s="113"/>
      <c r="C261" s="162"/>
      <c r="D261" s="110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99999999999999" customHeight="1" x14ac:dyDescent="0.25">
      <c r="A262" s="197"/>
      <c r="B262" s="113"/>
      <c r="C262" s="162"/>
      <c r="D262" s="110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30" x14ac:dyDescent="0.25">
      <c r="A263" s="197"/>
      <c r="B263" s="113"/>
      <c r="C263" s="162"/>
      <c r="D263" s="110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9" customHeight="1" x14ac:dyDescent="0.25">
      <c r="A264" s="197"/>
      <c r="B264" s="113"/>
      <c r="C264" s="162"/>
      <c r="D264" s="110"/>
      <c r="E264" s="33" t="s">
        <v>4</v>
      </c>
      <c r="F264" s="94">
        <f t="shared" ref="F264:F265" si="110">SUM(G264:L264)</f>
        <v>3955</v>
      </c>
      <c r="G264" s="35">
        <v>0</v>
      </c>
      <c r="H264" s="35">
        <v>0</v>
      </c>
      <c r="I264" s="35">
        <v>0</v>
      </c>
      <c r="J264" s="82">
        <f>3955</f>
        <v>3955</v>
      </c>
      <c r="K264" s="36">
        <v>0</v>
      </c>
      <c r="L264" s="36">
        <v>0</v>
      </c>
    </row>
    <row r="265" spans="1:12" s="98" customFormat="1" ht="30.75" thickBot="1" x14ac:dyDescent="0.3">
      <c r="A265" s="198"/>
      <c r="B265" s="203"/>
      <c r="C265" s="201"/>
      <c r="D265" s="195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25">
      <c r="A266" s="154" t="s">
        <v>79</v>
      </c>
      <c r="B266" s="112" t="s">
        <v>104</v>
      </c>
      <c r="C266" s="161"/>
      <c r="D266" s="109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25">
      <c r="A267" s="155"/>
      <c r="B267" s="113"/>
      <c r="C267" s="162"/>
      <c r="D267" s="110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25">
      <c r="A268" s="155"/>
      <c r="B268" s="113"/>
      <c r="C268" s="162"/>
      <c r="D268" s="110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30" x14ac:dyDescent="0.25">
      <c r="A269" s="155"/>
      <c r="B269" s="113"/>
      <c r="C269" s="162"/>
      <c r="D269" s="110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25">
      <c r="A270" s="155"/>
      <c r="B270" s="113"/>
      <c r="C270" s="162"/>
      <c r="D270" s="110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30" x14ac:dyDescent="0.25">
      <c r="A271" s="156"/>
      <c r="B271" s="160"/>
      <c r="C271" s="163"/>
      <c r="D271" s="164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25">
      <c r="A272" s="169" t="s">
        <v>80</v>
      </c>
      <c r="B272" s="115" t="s">
        <v>105</v>
      </c>
      <c r="C272" s="186"/>
      <c r="D272" s="11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25">
      <c r="A273" s="170"/>
      <c r="B273" s="116"/>
      <c r="C273" s="158"/>
      <c r="D273" s="11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ht="30" x14ac:dyDescent="0.25">
      <c r="A274" s="170"/>
      <c r="B274" s="116"/>
      <c r="C274" s="158"/>
      <c r="D274" s="11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30" x14ac:dyDescent="0.25">
      <c r="A275" s="170"/>
      <c r="B275" s="116"/>
      <c r="C275" s="158"/>
      <c r="D275" s="11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ht="30" x14ac:dyDescent="0.25">
      <c r="A276" s="170"/>
      <c r="B276" s="116"/>
      <c r="C276" s="158"/>
      <c r="D276" s="11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30.75" thickBot="1" x14ac:dyDescent="0.3">
      <c r="A277" s="187"/>
      <c r="B277" s="188"/>
      <c r="C277" s="189"/>
      <c r="D277" s="204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.75" thickTop="1" x14ac:dyDescent="0.25">
      <c r="A278" s="142"/>
      <c r="B278" s="173" t="s">
        <v>48</v>
      </c>
      <c r="C278" s="121" t="s">
        <v>112</v>
      </c>
      <c r="D278" s="103"/>
      <c r="E278" s="16" t="s">
        <v>1</v>
      </c>
      <c r="F278" s="95">
        <f t="shared" si="111"/>
        <v>5201367.4446</v>
      </c>
      <c r="G278" s="78">
        <f t="shared" ref="G278:I278" si="123">SUM(G212,G206,G188,G176,G158,G152,G50,G8)</f>
        <v>926499.45247000002</v>
      </c>
      <c r="H278" s="78">
        <f t="shared" si="123"/>
        <v>757372.57656000007</v>
      </c>
      <c r="I278" s="78">
        <f t="shared" si="123"/>
        <v>1027234.25236</v>
      </c>
      <c r="J278" s="78">
        <f>SUM(J212,J206,J188,J176,J158,J152,J50,J8)</f>
        <v>1062907.74321</v>
      </c>
      <c r="K278" s="78">
        <f t="shared" ref="K278:L278" si="124">SUM(K212,K206,K188,K176,K158,K152,K50,K8)</f>
        <v>696394.72200000007</v>
      </c>
      <c r="L278" s="78">
        <f t="shared" si="124"/>
        <v>730958.69799999997</v>
      </c>
    </row>
    <row r="279" spans="1:12" x14ac:dyDescent="0.25">
      <c r="A279" s="143"/>
      <c r="B279" s="174"/>
      <c r="C279" s="122"/>
      <c r="D279" s="104"/>
      <c r="E279" s="20" t="s">
        <v>2</v>
      </c>
      <c r="F279" s="95">
        <f t="shared" si="111"/>
        <v>182164.09860999999</v>
      </c>
      <c r="G279" s="22">
        <f t="shared" ref="G279:L282" si="125">SUM(G261,G213,G207,G189,G177,G159,G153,G51,G9)</f>
        <v>25499.943309999999</v>
      </c>
      <c r="H279" s="22">
        <f t="shared" si="125"/>
        <v>40222.550999999999</v>
      </c>
      <c r="I279" s="22">
        <f t="shared" si="125"/>
        <v>40274.85</v>
      </c>
      <c r="J279" s="79">
        <f t="shared" si="125"/>
        <v>29989.014299999999</v>
      </c>
      <c r="K279" s="23">
        <f t="shared" si="125"/>
        <v>20670.036</v>
      </c>
      <c r="L279" s="23">
        <f t="shared" si="125"/>
        <v>25507.704000000002</v>
      </c>
    </row>
    <row r="280" spans="1:12" ht="28.5" x14ac:dyDescent="0.25">
      <c r="A280" s="143"/>
      <c r="B280" s="174"/>
      <c r="C280" s="122"/>
      <c r="D280" s="104"/>
      <c r="E280" s="24" t="s">
        <v>73</v>
      </c>
      <c r="F280" s="95">
        <f t="shared" si="111"/>
        <v>156448.25514999998</v>
      </c>
      <c r="G280" s="22">
        <f t="shared" si="125"/>
        <v>120278.38622</v>
      </c>
      <c r="H280" s="22">
        <f t="shared" si="125"/>
        <v>36169.868929999997</v>
      </c>
      <c r="I280" s="22">
        <f t="shared" si="125"/>
        <v>0</v>
      </c>
      <c r="J280" s="79">
        <f t="shared" si="125"/>
        <v>0</v>
      </c>
      <c r="K280" s="23">
        <f t="shared" si="125"/>
        <v>0</v>
      </c>
      <c r="L280" s="23">
        <f t="shared" si="125"/>
        <v>0</v>
      </c>
    </row>
    <row r="281" spans="1:12" ht="28.5" x14ac:dyDescent="0.25">
      <c r="A281" s="143"/>
      <c r="B281" s="174"/>
      <c r="C281" s="122"/>
      <c r="D281" s="104"/>
      <c r="E281" s="20" t="s">
        <v>3</v>
      </c>
      <c r="F281" s="95">
        <f t="shared" si="111"/>
        <v>201293.88655000002</v>
      </c>
      <c r="G281" s="22">
        <f t="shared" si="125"/>
        <v>15490.026979999999</v>
      </c>
      <c r="H281" s="22">
        <f t="shared" si="125"/>
        <v>24119.14517</v>
      </c>
      <c r="I281" s="22">
        <f t="shared" si="125"/>
        <v>103145.04194000001</v>
      </c>
      <c r="J281" s="79">
        <f t="shared" si="125"/>
        <v>54800.928459999996</v>
      </c>
      <c r="K281" s="23">
        <f t="shared" si="125"/>
        <v>1869.3720000000001</v>
      </c>
      <c r="L281" s="23">
        <f t="shared" si="125"/>
        <v>1869.3720000000001</v>
      </c>
    </row>
    <row r="282" spans="1:12" ht="28.5" x14ac:dyDescent="0.25">
      <c r="A282" s="143"/>
      <c r="B282" s="174"/>
      <c r="C282" s="122"/>
      <c r="D282" s="104"/>
      <c r="E282" s="20" t="s">
        <v>4</v>
      </c>
      <c r="F282" s="95">
        <f t="shared" si="111"/>
        <v>4665416.2042900007</v>
      </c>
      <c r="G282" s="22">
        <f t="shared" si="125"/>
        <v>765231.09595999995</v>
      </c>
      <c r="H282" s="22">
        <f t="shared" si="125"/>
        <v>656861.01146000007</v>
      </c>
      <c r="I282" s="22">
        <f t="shared" si="125"/>
        <v>883814.36042000004</v>
      </c>
      <c r="J282" s="79">
        <f t="shared" si="125"/>
        <v>982072.80044999998</v>
      </c>
      <c r="K282" s="23">
        <f t="shared" si="125"/>
        <v>673855.31400000001</v>
      </c>
      <c r="L282" s="23">
        <f t="shared" si="125"/>
        <v>703581.62200000009</v>
      </c>
    </row>
    <row r="283" spans="1:12" ht="29.25" thickBot="1" x14ac:dyDescent="0.3">
      <c r="A283" s="199"/>
      <c r="B283" s="190"/>
      <c r="C283" s="191"/>
      <c r="D283" s="124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.75" thickTop="1" x14ac:dyDescent="0.25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2025-12-16T10:16:31Z</dcterms:modified>
</cp:coreProperties>
</file>